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3\Q4.2023\בינלאומי+רום\עוס\"/>
    </mc:Choice>
  </mc:AlternateContent>
  <xr:revisionPtr revIDLastSave="0" documentId="13_ncr:1_{8DCEC818-D956-44FE-A81E-8D4ED99469AE}" xr6:coauthVersionLast="36" xr6:coauthVersionMax="36" xr10:uidLastSave="{00000000-0000-0000-0000-000000000000}"/>
  <bookViews>
    <workbookView xWindow="0" yWindow="0" windowWidth="15090" windowHeight="5205" xr2:uid="{00000000-000D-0000-FFFF-FFFF00000000}"/>
  </bookViews>
  <sheets>
    <sheet name="נספח 1 " sheetId="1" r:id="rId1"/>
    <sheet name="מצרפי נספח 2" sheetId="2" r:id="rId2"/>
    <sheet name="מצרפי נספח 3" sheetId="3" r:id="rId3"/>
  </sheets>
  <calcPr calcId="191029"/>
</workbook>
</file>

<file path=xl/calcChain.xml><?xml version="1.0" encoding="utf-8"?>
<calcChain xmlns="http://schemas.openxmlformats.org/spreadsheetml/2006/main">
  <c r="O20" i="1" l="1"/>
  <c r="D32" i="3" l="1"/>
  <c r="A29" i="1" l="1"/>
  <c r="K29" i="1"/>
  <c r="O26" i="1" l="1"/>
  <c r="O25" i="1"/>
  <c r="O50" i="1" l="1"/>
  <c r="F53" i="1"/>
  <c r="A56" i="1"/>
  <c r="A57" i="1" s="1"/>
  <c r="A53" i="1"/>
  <c r="K53" i="1" l="1"/>
  <c r="K56" i="1"/>
  <c r="K57" i="1" s="1"/>
  <c r="A39" i="1" l="1"/>
  <c r="D44" i="3" l="1"/>
  <c r="D15" i="2" l="1"/>
  <c r="D63" i="3" l="1"/>
  <c r="F56" i="1" l="1"/>
  <c r="H6" i="1" l="1"/>
  <c r="F8" i="1" l="1"/>
  <c r="A8" i="1" s="1"/>
  <c r="K8" i="1"/>
  <c r="J6" i="2"/>
  <c r="J6" i="3" s="1"/>
  <c r="C6" i="1"/>
  <c r="M6" i="1"/>
  <c r="D8" i="3" l="1"/>
  <c r="D8" i="2"/>
  <c r="F57" i="1"/>
  <c r="O29" i="1" l="1"/>
  <c r="D64" i="3" l="1"/>
  <c r="A54" i="1"/>
  <c r="F39" i="1"/>
  <c r="F54" i="1" s="1"/>
  <c r="K39" i="1"/>
  <c r="K54" i="1" s="1"/>
  <c r="O39" i="1" l="1"/>
  <c r="D21" i="2"/>
  <c r="O47" i="1"/>
  <c r="O37" i="1"/>
  <c r="O36" i="1"/>
  <c r="O33" i="1"/>
  <c r="O32" i="1"/>
  <c r="O31" i="1"/>
  <c r="O30" i="1"/>
  <c r="O28" i="1"/>
  <c r="O27" i="1"/>
  <c r="O22" i="1"/>
  <c r="O21" i="1"/>
  <c r="O16" i="1"/>
  <c r="O15" i="1"/>
  <c r="O12" i="1"/>
  <c r="O11" i="1"/>
  <c r="O56" i="1" l="1"/>
  <c r="O57" i="1" s="1"/>
  <c r="D36" i="2"/>
  <c r="O53" i="1"/>
  <c r="O54" i="1" s="1"/>
  <c r="D65" i="3"/>
  <c r="D35" i="2"/>
</calcChain>
</file>

<file path=xl/sharedStrings.xml><?xml version="1.0" encoding="utf-8"?>
<sst xmlns="http://schemas.openxmlformats.org/spreadsheetml/2006/main" count="615" uniqueCount="137">
  <si>
    <t>עו"ס - חברה לניהול קופות גמל בע"מ</t>
  </si>
  <si>
    <t>551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</si>
  <si>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</si>
  <si>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</si>
  <si>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</si>
  <si>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</si>
  <si>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</si>
  <si>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</si>
  <si>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</si>
  <si>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</si>
  <si>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</si>
  <si>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</si>
  <si>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</si>
  <si>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</si>
  <si>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</si>
  <si>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</si>
  <si>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</si>
  <si>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</si>
  <si>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</si>
  <si>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</si>
  <si>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</si>
  <si>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</si>
  <si>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</si>
  <si>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</si>
  <si>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</si>
  <si>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</si>
  <si>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</si>
  <si>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</si>
  <si>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</si>
  <si>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</si>
  <si>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</si>
  <si>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</si>
  <si>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</si>
  <si>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</si>
  <si>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</si>
  <si>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</si>
  <si>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</si>
  <si>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</si>
  <si>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</si>
  <si>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</si>
  <si>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</si>
  <si>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</si>
  <si>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</si>
  <si>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</si>
  <si>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</si>
  <si>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</si>
  <si>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</si>
  <si>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</si>
  <si>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</si>
  <si>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</si>
  <si>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</si>
  <si>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</si>
  <si>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</si>
  <si>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</si>
  <si>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</si>
  <si>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</si>
  <si>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</si>
  <si>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</si>
  <si>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</si>
  <si>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</si>
  <si>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</si>
  <si>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</si>
  <si>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</si>
  <si>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</si>
  <si>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</si>
  <si>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</si>
  <si>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</si>
  <si>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</si>
  <si>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</si>
  <si>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</si>
  <si>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</si>
  <si>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אלפא הזדמנויות</t>
  </si>
  <si>
    <t>אלקטרה נדלן 2</t>
  </si>
  <si>
    <t>דובר 10</t>
  </si>
  <si>
    <t>נוקד אקוויטי (ישראלי)</t>
  </si>
  <si>
    <t>פורמה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</si>
  <si>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</si>
  <si>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</si>
  <si>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</si>
  <si>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</si>
  <si>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</si>
  <si>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</si>
  <si>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</si>
  <si>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</si>
  <si>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</si>
  <si>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</si>
  <si>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</si>
  <si>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</si>
  <si>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סך הכל עמלות ניהול חיצוני</t>
  </si>
  <si>
    <t>סך נכסים לסוף שנה קודמת</t>
  </si>
  <si>
    <t>ג.עו"ס לבני 50 ומטה</t>
  </si>
  <si>
    <t>4261</t>
  </si>
  <si>
    <t>7221</t>
  </si>
  <si>
    <t>קידוד קופה</t>
  </si>
  <si>
    <t>520042573-00000000000159-7221-000</t>
  </si>
  <si>
    <t>גמל עו"ס לבני 60-50</t>
  </si>
  <si>
    <t>4021</t>
  </si>
  <si>
    <t>7222</t>
  </si>
  <si>
    <t>520042573-00000000000159-7222-000</t>
  </si>
  <si>
    <t>ג.עו"ס לבני 60 ומעלה</t>
  </si>
  <si>
    <t>4141</t>
  </si>
  <si>
    <t>7223</t>
  </si>
  <si>
    <t>520042573-00000000000159-7223-000</t>
  </si>
  <si>
    <t>הבינלאומי</t>
  </si>
  <si>
    <t>סך תשלומים בגין השקעה בתעודות סל</t>
  </si>
  <si>
    <t>קסם קרנות נאמנות בע"מ</t>
  </si>
  <si>
    <t>LYXOR</t>
  </si>
  <si>
    <t>GLOBAL X MANAGEMENT</t>
  </si>
  <si>
    <t>VANGUARD GROUP</t>
  </si>
  <si>
    <t>יסודות נדלן ג'</t>
  </si>
  <si>
    <t>קרן השקעה ישראליות</t>
  </si>
  <si>
    <t>קרן השקעה חוץ</t>
  </si>
  <si>
    <t>ISHARES</t>
  </si>
  <si>
    <t>STEAT STREET</t>
  </si>
  <si>
    <t>INVESCO POWER SHARES</t>
  </si>
  <si>
    <t>MARKET VECTORS ETF</t>
  </si>
  <si>
    <t>FIRST TRUST ADVISORS</t>
  </si>
  <si>
    <t>SOURCE INVESTMENT MANAGEMENT</t>
  </si>
  <si>
    <t xml:space="preserve">רוטשילד אירופה נדלן אדריס </t>
  </si>
  <si>
    <t>ASHOKA</t>
  </si>
  <si>
    <t>CHARLES SCHWAB CORP</t>
  </si>
  <si>
    <t>One Equity Partners VIII</t>
  </si>
  <si>
    <t>Penfund Capital Fund VII</t>
  </si>
  <si>
    <t>מגדל קרנות נאמנות בע"מ</t>
  </si>
  <si>
    <t>התחדשות עירונית Phoenix Value</t>
  </si>
  <si>
    <t xml:space="preserve"> Phoenix Value CIP VIII </t>
  </si>
  <si>
    <t>Allianz Asia Pacific Secured Lending Fund עוס</t>
  </si>
  <si>
    <t>PGIF IV Feeder (Luxembourg) SCSp עוס</t>
  </si>
  <si>
    <t>Phoenix Value P2P</t>
  </si>
  <si>
    <t>Hamilton Lane Equity Opportunities Fund V</t>
  </si>
  <si>
    <t>AMUNDI</t>
  </si>
  <si>
    <t>נוקד בונדס</t>
  </si>
  <si>
    <t>אחר</t>
  </si>
  <si>
    <t>מור קרנות נאמנות</t>
  </si>
  <si>
    <t>שקד 2</t>
  </si>
  <si>
    <t>Fortissimo VI</t>
  </si>
  <si>
    <t>Pantheon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</si>
</sst>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 wrapText="1"/>
    </xf>
    <xf numFmtId="43" fontId="2" fillId="3" borderId="0" xfId="1" applyFont="1" applyFill="1" applyAlignment="1">
      <alignment horizontal="right" wrapText="1"/>
    </xf>
    <xf numFmtId="4" fontId="10" fillId="7" borderId="0" xfId="0" applyNumberFormat="1" applyFont="1" applyFill="1" applyBorder="1" applyAlignment="1">
      <alignment horizontal="left" wrapText="1"/>
    </xf>
    <xf numFmtId="10" fontId="0" fillId="0" borderId="0" xfId="2" applyNumberFormat="1" applyFont="1"/>
    <xf numFmtId="4" fontId="0" fillId="0" borderId="0" xfId="0" applyNumberFormat="1"/>
    <xf numFmtId="4" fontId="1" fillId="5" borderId="0" xfId="0" applyNumberFormat="1" applyFont="1" applyFill="1" applyAlignment="1">
      <alignment horizontal="right"/>
    </xf>
    <xf numFmtId="14" fontId="7" fillId="6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43" fontId="0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G1" zoomScale="85" zoomScaleNormal="85" workbookViewId="0">
      <selection activeCell="J64" sqref="J64"/>
    </sheetView>
  </sheetViews>
  <sheetFormatPr defaultRowHeight="15" x14ac:dyDescent="0.25"/>
  <cols>
    <col min="1" max="1" width="12.28515625" bestFit="1" customWidth="1"/>
    <col min="2" max="2" width="67" customWidth="1"/>
    <col min="3" max="3" width="19.42578125" customWidth="1"/>
    <col min="6" max="6" width="13.28515625" bestFit="1" customWidth="1"/>
    <col min="7" max="7" width="67" customWidth="1"/>
    <col min="8" max="8" width="14.42578125" customWidth="1"/>
    <col min="10" max="10" width="12.28515625" bestFit="1" customWidth="1"/>
    <col min="11" max="11" width="24.42578125" customWidth="1"/>
    <col min="12" max="12" width="55.28515625" bestFit="1" customWidth="1"/>
    <col min="13" max="13" width="13.42578125" customWidth="1"/>
    <col min="15" max="15" width="12.5703125" bestFit="1" customWidth="1"/>
    <col min="16" max="16" width="76" customWidth="1"/>
    <col min="17" max="17" width="19.28515625" customWidth="1"/>
    <col min="20" max="20" width="35" customWidth="1"/>
    <col min="21" max="21" width="40" customWidth="1"/>
  </cols>
  <sheetData>
    <row r="1" spans="1:17" x14ac:dyDescent="0.25">
      <c r="A1" s="18"/>
      <c r="F1" s="18"/>
      <c r="K1" s="18"/>
    </row>
    <row r="3" spans="1:17" x14ac:dyDescent="0.25">
      <c r="B3" s="7" t="s">
        <v>90</v>
      </c>
      <c r="C3" s="7" t="s">
        <v>91</v>
      </c>
      <c r="G3" s="7" t="s">
        <v>99</v>
      </c>
      <c r="H3" s="7" t="s">
        <v>100</v>
      </c>
      <c r="L3" s="7" t="s">
        <v>95</v>
      </c>
      <c r="M3" s="7" t="s">
        <v>96</v>
      </c>
    </row>
    <row r="4" spans="1:17" x14ac:dyDescent="0.25">
      <c r="B4" s="7" t="s">
        <v>2</v>
      </c>
      <c r="C4" s="7" t="s">
        <v>92</v>
      </c>
      <c r="G4" s="7" t="s">
        <v>2</v>
      </c>
      <c r="H4" s="7" t="s">
        <v>101</v>
      </c>
      <c r="L4" s="7" t="s">
        <v>2</v>
      </c>
      <c r="M4" s="7" t="s">
        <v>97</v>
      </c>
      <c r="P4" s="7" t="s">
        <v>0</v>
      </c>
      <c r="Q4" s="7" t="s">
        <v>1</v>
      </c>
    </row>
    <row r="5" spans="1:17" x14ac:dyDescent="0.25">
      <c r="B5" s="7" t="s">
        <v>4</v>
      </c>
      <c r="C5" s="7" t="s">
        <v>5</v>
      </c>
      <c r="G5" s="7" t="s">
        <v>4</v>
      </c>
      <c r="H5" s="7" t="s">
        <v>5</v>
      </c>
      <c r="L5" s="7" t="s">
        <v>4</v>
      </c>
      <c r="M5" s="7" t="s">
        <v>5</v>
      </c>
      <c r="P5" s="7" t="s">
        <v>2</v>
      </c>
      <c r="Q5" s="7" t="s">
        <v>3</v>
      </c>
    </row>
    <row r="6" spans="1:17" x14ac:dyDescent="0.25">
      <c r="B6" s="7" t="s">
        <v>6</v>
      </c>
      <c r="C6" s="20">
        <f>Q7</f>
        <v>45291</v>
      </c>
      <c r="G6" s="7" t="s">
        <v>6</v>
      </c>
      <c r="H6" s="20">
        <f>Q7</f>
        <v>45291</v>
      </c>
      <c r="L6" s="7" t="s">
        <v>6</v>
      </c>
      <c r="M6" s="20">
        <f>Q7</f>
        <v>45291</v>
      </c>
      <c r="P6" s="7" t="s">
        <v>4</v>
      </c>
      <c r="Q6" s="7" t="s">
        <v>5</v>
      </c>
    </row>
    <row r="7" spans="1:17" x14ac:dyDescent="0.25">
      <c r="B7" s="7" t="s">
        <v>93</v>
      </c>
      <c r="C7" s="7" t="s">
        <v>94</v>
      </c>
      <c r="G7" s="7" t="s">
        <v>93</v>
      </c>
      <c r="H7" s="7" t="s">
        <v>102</v>
      </c>
      <c r="L7" s="7" t="s">
        <v>93</v>
      </c>
      <c r="M7" s="7" t="s">
        <v>98</v>
      </c>
      <c r="P7" s="7" t="s">
        <v>6</v>
      </c>
      <c r="Q7" s="20">
        <v>45291</v>
      </c>
    </row>
    <row r="8" spans="1:17" ht="22.5" x14ac:dyDescent="0.25">
      <c r="A8" s="21">
        <f>F8</f>
        <v>45291</v>
      </c>
      <c r="B8" s="1" t="s">
        <v>7</v>
      </c>
      <c r="C8" s="1" t="s">
        <v>5</v>
      </c>
      <c r="F8" s="21">
        <f>O8</f>
        <v>45291</v>
      </c>
      <c r="G8" s="1" t="s">
        <v>7</v>
      </c>
      <c r="H8" s="1" t="s">
        <v>5</v>
      </c>
      <c r="K8" s="21">
        <f>O8</f>
        <v>45291</v>
      </c>
      <c r="L8" s="1" t="s">
        <v>7</v>
      </c>
      <c r="M8" s="1" t="s">
        <v>5</v>
      </c>
      <c r="O8" s="21">
        <v>45291</v>
      </c>
      <c r="P8" s="1" t="s">
        <v>7</v>
      </c>
      <c r="Q8" s="1" t="s">
        <v>5</v>
      </c>
    </row>
    <row r="9" spans="1:17" x14ac:dyDescent="0.25">
      <c r="A9" s="1" t="s">
        <v>8</v>
      </c>
      <c r="B9" s="1" t="s">
        <v>5</v>
      </c>
      <c r="C9" s="1" t="s">
        <v>5</v>
      </c>
      <c r="F9" s="1" t="s">
        <v>8</v>
      </c>
      <c r="G9" s="1" t="s">
        <v>5</v>
      </c>
      <c r="H9" s="1" t="s">
        <v>5</v>
      </c>
      <c r="K9" s="1" t="s">
        <v>8</v>
      </c>
      <c r="L9" s="1" t="s">
        <v>5</v>
      </c>
      <c r="M9" s="1" t="s">
        <v>5</v>
      </c>
      <c r="O9" s="1" t="s">
        <v>8</v>
      </c>
      <c r="P9" s="1" t="s">
        <v>5</v>
      </c>
      <c r="Q9" s="1" t="s">
        <v>5</v>
      </c>
    </row>
    <row r="10" spans="1:17" x14ac:dyDescent="0.25">
      <c r="A10" s="9" t="s">
        <v>5</v>
      </c>
      <c r="B10" s="9" t="s">
        <v>9</v>
      </c>
      <c r="C10" s="9" t="s">
        <v>10</v>
      </c>
      <c r="F10" s="9" t="s">
        <v>5</v>
      </c>
      <c r="G10" s="9" t="s">
        <v>9</v>
      </c>
      <c r="H10" s="9" t="s">
        <v>10</v>
      </c>
      <c r="K10" s="9" t="s">
        <v>5</v>
      </c>
      <c r="L10" s="9" t="s">
        <v>9</v>
      </c>
      <c r="M10" s="9" t="s">
        <v>10</v>
      </c>
      <c r="O10" s="2" t="s">
        <v>5</v>
      </c>
      <c r="P10" s="2" t="s">
        <v>9</v>
      </c>
      <c r="Q10" s="2" t="s">
        <v>10</v>
      </c>
    </row>
    <row r="11" spans="1:17" x14ac:dyDescent="0.25">
      <c r="A11" s="10">
        <v>0</v>
      </c>
      <c r="B11" s="11" t="s">
        <v>11</v>
      </c>
      <c r="C11" s="11" t="s">
        <v>5</v>
      </c>
      <c r="F11" s="10">
        <v>0</v>
      </c>
      <c r="G11" s="11" t="s">
        <v>11</v>
      </c>
      <c r="H11" s="11" t="s">
        <v>5</v>
      </c>
      <c r="K11" s="10">
        <v>0</v>
      </c>
      <c r="L11" s="11" t="s">
        <v>11</v>
      </c>
      <c r="M11" s="11" t="s">
        <v>5</v>
      </c>
      <c r="O11" s="4">
        <f>K11+F11+A11</f>
        <v>0</v>
      </c>
      <c r="P11" s="3" t="s">
        <v>11</v>
      </c>
      <c r="Q11" s="3" t="s">
        <v>5</v>
      </c>
    </row>
    <row r="12" spans="1:17" x14ac:dyDescent="0.25">
      <c r="A12" s="10">
        <v>5.27</v>
      </c>
      <c r="B12" s="11" t="s">
        <v>12</v>
      </c>
      <c r="C12" s="11" t="s">
        <v>5</v>
      </c>
      <c r="D12" s="18"/>
      <c r="E12" s="18"/>
      <c r="F12" s="10">
        <v>0.99</v>
      </c>
      <c r="G12" s="11" t="s">
        <v>12</v>
      </c>
      <c r="H12" s="11" t="s">
        <v>5</v>
      </c>
      <c r="J12" s="18"/>
      <c r="K12" s="10">
        <v>85.6</v>
      </c>
      <c r="L12" s="11" t="s">
        <v>12</v>
      </c>
      <c r="M12" s="11" t="s">
        <v>5</v>
      </c>
      <c r="O12" s="4">
        <f>K12+F12+A12</f>
        <v>91.859999999999985</v>
      </c>
      <c r="P12" s="3" t="s">
        <v>12</v>
      </c>
      <c r="Q12" s="3" t="s">
        <v>5</v>
      </c>
    </row>
    <row r="13" spans="1:17" x14ac:dyDescent="0.25">
      <c r="A13" s="12"/>
      <c r="B13" s="12" t="s">
        <v>5</v>
      </c>
      <c r="C13" s="12" t="s">
        <v>5</v>
      </c>
      <c r="D13" s="18"/>
      <c r="E13" s="18"/>
      <c r="F13" s="12"/>
      <c r="G13" s="12" t="s">
        <v>5</v>
      </c>
      <c r="H13" s="12" t="s">
        <v>5</v>
      </c>
      <c r="J13" s="18"/>
      <c r="K13" s="12"/>
      <c r="L13" s="12" t="s">
        <v>5</v>
      </c>
      <c r="M13" s="12" t="s">
        <v>5</v>
      </c>
      <c r="O13" s="5" t="s">
        <v>5</v>
      </c>
      <c r="P13" s="5" t="s">
        <v>5</v>
      </c>
      <c r="Q13" s="5" t="s">
        <v>5</v>
      </c>
    </row>
    <row r="14" spans="1:17" x14ac:dyDescent="0.25">
      <c r="A14" s="9" t="s">
        <v>5</v>
      </c>
      <c r="B14" s="9" t="s">
        <v>13</v>
      </c>
      <c r="C14" s="9" t="s">
        <v>14</v>
      </c>
      <c r="F14" s="9" t="s">
        <v>5</v>
      </c>
      <c r="G14" s="9" t="s">
        <v>13</v>
      </c>
      <c r="H14" s="9" t="s">
        <v>14</v>
      </c>
      <c r="K14" s="9" t="s">
        <v>5</v>
      </c>
      <c r="L14" s="9" t="s">
        <v>13</v>
      </c>
      <c r="M14" s="9" t="s">
        <v>14</v>
      </c>
      <c r="O14" s="2" t="s">
        <v>5</v>
      </c>
      <c r="P14" s="2" t="s">
        <v>13</v>
      </c>
      <c r="Q14" s="2" t="s">
        <v>14</v>
      </c>
    </row>
    <row r="15" spans="1:17" x14ac:dyDescent="0.25">
      <c r="A15" s="10">
        <v>0</v>
      </c>
      <c r="B15" s="11" t="s">
        <v>15</v>
      </c>
      <c r="C15" s="11" t="s">
        <v>5</v>
      </c>
      <c r="F15" s="10">
        <v>0</v>
      </c>
      <c r="G15" s="11" t="s">
        <v>15</v>
      </c>
      <c r="H15" s="11" t="s">
        <v>5</v>
      </c>
      <c r="K15" s="10">
        <v>0</v>
      </c>
      <c r="L15" s="11" t="s">
        <v>15</v>
      </c>
      <c r="M15" s="11" t="s">
        <v>5</v>
      </c>
      <c r="O15" s="4">
        <f t="shared" ref="O15:O16" si="0">K15+F15+A15</f>
        <v>0</v>
      </c>
      <c r="P15" s="3" t="s">
        <v>15</v>
      </c>
      <c r="Q15" s="3" t="s">
        <v>5</v>
      </c>
    </row>
    <row r="16" spans="1:17" x14ac:dyDescent="0.25">
      <c r="A16" s="10">
        <v>0</v>
      </c>
      <c r="B16" s="11" t="s">
        <v>16</v>
      </c>
      <c r="C16" s="11" t="s">
        <v>5</v>
      </c>
      <c r="E16" s="18"/>
      <c r="F16" s="10">
        <v>0</v>
      </c>
      <c r="G16" s="11" t="s">
        <v>16</v>
      </c>
      <c r="H16" s="11" t="s">
        <v>5</v>
      </c>
      <c r="K16" s="10">
        <v>0</v>
      </c>
      <c r="L16" s="11" t="s">
        <v>16</v>
      </c>
      <c r="M16" s="11" t="s">
        <v>5</v>
      </c>
      <c r="O16" s="4">
        <f t="shared" si="0"/>
        <v>0</v>
      </c>
      <c r="P16" s="3" t="s">
        <v>16</v>
      </c>
      <c r="Q16" s="3" t="s">
        <v>5</v>
      </c>
    </row>
    <row r="17" spans="1:17" x14ac:dyDescent="0.25">
      <c r="A17" s="12" t="s">
        <v>5</v>
      </c>
      <c r="B17" s="12" t="s">
        <v>5</v>
      </c>
      <c r="C17" s="12" t="s">
        <v>5</v>
      </c>
      <c r="F17" s="12" t="s">
        <v>5</v>
      </c>
      <c r="G17" s="12" t="s">
        <v>5</v>
      </c>
      <c r="H17" s="12" t="s">
        <v>5</v>
      </c>
      <c r="K17" s="12" t="s">
        <v>5</v>
      </c>
      <c r="L17" s="12" t="s">
        <v>5</v>
      </c>
      <c r="M17" s="12" t="s">
        <v>5</v>
      </c>
      <c r="O17" s="5" t="s">
        <v>5</v>
      </c>
      <c r="P17" s="5" t="s">
        <v>5</v>
      </c>
      <c r="Q17" s="5" t="s">
        <v>5</v>
      </c>
    </row>
    <row r="18" spans="1:17" x14ac:dyDescent="0.25">
      <c r="A18" s="9" t="s">
        <v>5</v>
      </c>
      <c r="B18" s="9" t="s">
        <v>17</v>
      </c>
      <c r="C18" s="9" t="s">
        <v>18</v>
      </c>
      <c r="F18" s="9" t="s">
        <v>5</v>
      </c>
      <c r="G18" s="9" t="s">
        <v>17</v>
      </c>
      <c r="H18" s="9" t="s">
        <v>18</v>
      </c>
      <c r="K18" s="9" t="s">
        <v>5</v>
      </c>
      <c r="L18" s="9" t="s">
        <v>17</v>
      </c>
      <c r="M18" s="9" t="s">
        <v>18</v>
      </c>
      <c r="O18" s="2" t="s">
        <v>5</v>
      </c>
      <c r="P18" s="2" t="s">
        <v>17</v>
      </c>
      <c r="Q18" s="2" t="s">
        <v>18</v>
      </c>
    </row>
    <row r="19" spans="1:17" x14ac:dyDescent="0.25">
      <c r="A19" s="11" t="s">
        <v>5</v>
      </c>
      <c r="B19" s="11" t="s">
        <v>19</v>
      </c>
      <c r="C19" s="11" t="s">
        <v>5</v>
      </c>
      <c r="F19" s="11" t="s">
        <v>5</v>
      </c>
      <c r="G19" s="11" t="s">
        <v>19</v>
      </c>
      <c r="H19" s="11" t="s">
        <v>5</v>
      </c>
      <c r="K19" s="11" t="s">
        <v>5</v>
      </c>
      <c r="L19" s="11" t="s">
        <v>19</v>
      </c>
      <c r="M19" s="11" t="s">
        <v>5</v>
      </c>
      <c r="O19" s="3" t="s">
        <v>5</v>
      </c>
      <c r="P19" s="3" t="s">
        <v>19</v>
      </c>
      <c r="Q19" s="3" t="s">
        <v>5</v>
      </c>
    </row>
    <row r="20" spans="1:17" x14ac:dyDescent="0.25">
      <c r="A20" s="10">
        <v>0</v>
      </c>
      <c r="B20" s="11" t="s">
        <v>20</v>
      </c>
      <c r="C20" s="11" t="s">
        <v>5</v>
      </c>
      <c r="F20" s="10">
        <v>0</v>
      </c>
      <c r="G20" s="11" t="s">
        <v>20</v>
      </c>
      <c r="H20" s="11" t="s">
        <v>5</v>
      </c>
      <c r="K20" s="10">
        <v>0</v>
      </c>
      <c r="L20" s="11" t="s">
        <v>20</v>
      </c>
      <c r="M20" s="11" t="s">
        <v>5</v>
      </c>
      <c r="O20" s="4">
        <f t="shared" ref="O20:O22" si="1">K20+F20+A20</f>
        <v>0</v>
      </c>
      <c r="P20" s="3" t="s">
        <v>20</v>
      </c>
      <c r="Q20" s="3" t="s">
        <v>5</v>
      </c>
    </row>
    <row r="21" spans="1:17" x14ac:dyDescent="0.25">
      <c r="A21" s="10">
        <v>0</v>
      </c>
      <c r="B21" s="11" t="s">
        <v>21</v>
      </c>
      <c r="C21" s="11" t="s">
        <v>5</v>
      </c>
      <c r="F21" s="10">
        <v>0</v>
      </c>
      <c r="G21" s="11" t="s">
        <v>21</v>
      </c>
      <c r="H21" s="11" t="s">
        <v>5</v>
      </c>
      <c r="K21" s="10">
        <v>0</v>
      </c>
      <c r="L21" s="11" t="s">
        <v>21</v>
      </c>
      <c r="M21" s="11" t="s">
        <v>5</v>
      </c>
      <c r="O21" s="4">
        <f t="shared" si="1"/>
        <v>0</v>
      </c>
      <c r="P21" s="3" t="s">
        <v>21</v>
      </c>
      <c r="Q21" s="3" t="s">
        <v>5</v>
      </c>
    </row>
    <row r="22" spans="1:17" x14ac:dyDescent="0.25">
      <c r="A22" s="10">
        <v>0</v>
      </c>
      <c r="B22" s="11" t="s">
        <v>22</v>
      </c>
      <c r="C22" s="11" t="s">
        <v>5</v>
      </c>
      <c r="F22" s="10">
        <v>0</v>
      </c>
      <c r="G22" s="11" t="s">
        <v>22</v>
      </c>
      <c r="H22" s="11" t="s">
        <v>5</v>
      </c>
      <c r="K22" s="10">
        <v>0</v>
      </c>
      <c r="L22" s="11" t="s">
        <v>22</v>
      </c>
      <c r="M22" s="11" t="s">
        <v>5</v>
      </c>
      <c r="O22" s="4">
        <f t="shared" si="1"/>
        <v>0</v>
      </c>
      <c r="P22" s="3" t="s">
        <v>22</v>
      </c>
      <c r="Q22" s="3" t="s">
        <v>5</v>
      </c>
    </row>
    <row r="23" spans="1:17" x14ac:dyDescent="0.25">
      <c r="A23" s="12" t="s">
        <v>5</v>
      </c>
      <c r="B23" s="12" t="s">
        <v>5</v>
      </c>
      <c r="C23" s="12" t="s">
        <v>5</v>
      </c>
      <c r="F23" s="12" t="s">
        <v>5</v>
      </c>
      <c r="G23" s="12" t="s">
        <v>5</v>
      </c>
      <c r="H23" s="12" t="s">
        <v>5</v>
      </c>
      <c r="K23" s="12" t="s">
        <v>5</v>
      </c>
      <c r="L23" s="12" t="s">
        <v>5</v>
      </c>
      <c r="M23" s="12" t="s">
        <v>5</v>
      </c>
      <c r="O23" s="5" t="s">
        <v>5</v>
      </c>
      <c r="P23" s="5" t="s">
        <v>5</v>
      </c>
      <c r="Q23" s="5" t="s">
        <v>5</v>
      </c>
    </row>
    <row r="24" spans="1:17" x14ac:dyDescent="0.25">
      <c r="A24" s="9" t="s">
        <v>5</v>
      </c>
      <c r="B24" s="9" t="s">
        <v>23</v>
      </c>
      <c r="C24" s="9" t="s">
        <v>24</v>
      </c>
      <c r="F24" s="9" t="s">
        <v>5</v>
      </c>
      <c r="G24" s="9" t="s">
        <v>23</v>
      </c>
      <c r="H24" s="9" t="s">
        <v>24</v>
      </c>
      <c r="K24" s="9" t="s">
        <v>5</v>
      </c>
      <c r="L24" s="9" t="s">
        <v>23</v>
      </c>
      <c r="M24" s="9" t="s">
        <v>24</v>
      </c>
      <c r="O24" s="2" t="s">
        <v>5</v>
      </c>
      <c r="P24" s="2" t="s">
        <v>23</v>
      </c>
      <c r="Q24" s="2" t="s">
        <v>24</v>
      </c>
    </row>
    <row r="25" spans="1:17" x14ac:dyDescent="0.25">
      <c r="A25" s="10">
        <v>0</v>
      </c>
      <c r="B25" s="11" t="s">
        <v>25</v>
      </c>
      <c r="C25" s="11" t="s">
        <v>5</v>
      </c>
      <c r="F25" s="10">
        <v>0</v>
      </c>
      <c r="G25" s="11" t="s">
        <v>25</v>
      </c>
      <c r="H25" s="11" t="s">
        <v>5</v>
      </c>
      <c r="K25" s="10">
        <v>114.2</v>
      </c>
      <c r="L25" s="11" t="s">
        <v>25</v>
      </c>
      <c r="M25" s="11" t="s">
        <v>5</v>
      </c>
      <c r="O25" s="4">
        <f t="shared" ref="O25:O28" si="2">K25+F25+A25</f>
        <v>114.2</v>
      </c>
      <c r="P25" s="3" t="s">
        <v>25</v>
      </c>
      <c r="Q25" s="3" t="s">
        <v>5</v>
      </c>
    </row>
    <row r="26" spans="1:17" x14ac:dyDescent="0.25">
      <c r="A26" s="10">
        <v>0</v>
      </c>
      <c r="B26" s="11" t="s">
        <v>26</v>
      </c>
      <c r="C26" s="11" t="s">
        <v>5</v>
      </c>
      <c r="F26" s="10">
        <v>0</v>
      </c>
      <c r="G26" s="11" t="s">
        <v>26</v>
      </c>
      <c r="H26" s="11" t="s">
        <v>5</v>
      </c>
      <c r="K26" s="10">
        <v>131.43</v>
      </c>
      <c r="L26" s="11" t="s">
        <v>26</v>
      </c>
      <c r="M26" s="11" t="s">
        <v>5</v>
      </c>
      <c r="O26" s="4">
        <f t="shared" si="2"/>
        <v>131.43</v>
      </c>
      <c r="P26" s="3" t="s">
        <v>26</v>
      </c>
      <c r="Q26" s="3" t="s">
        <v>5</v>
      </c>
    </row>
    <row r="27" spans="1:17" x14ac:dyDescent="0.25">
      <c r="A27" s="10">
        <v>0</v>
      </c>
      <c r="B27" s="11" t="s">
        <v>27</v>
      </c>
      <c r="C27" s="11" t="s">
        <v>5</v>
      </c>
      <c r="F27" s="10">
        <v>0</v>
      </c>
      <c r="G27" s="11" t="s">
        <v>27</v>
      </c>
      <c r="H27" s="11" t="s">
        <v>5</v>
      </c>
      <c r="K27" s="10">
        <v>0</v>
      </c>
      <c r="L27" s="11" t="s">
        <v>27</v>
      </c>
      <c r="M27" s="11" t="s">
        <v>5</v>
      </c>
      <c r="O27" s="4">
        <f t="shared" si="2"/>
        <v>0</v>
      </c>
      <c r="P27" s="3" t="s">
        <v>27</v>
      </c>
      <c r="Q27" s="3" t="s">
        <v>5</v>
      </c>
    </row>
    <row r="28" spans="1:17" x14ac:dyDescent="0.25">
      <c r="A28" s="10">
        <v>0</v>
      </c>
      <c r="B28" s="11" t="s">
        <v>28</v>
      </c>
      <c r="C28" s="11" t="s">
        <v>5</v>
      </c>
      <c r="F28" s="10">
        <v>0</v>
      </c>
      <c r="G28" s="11" t="s">
        <v>28</v>
      </c>
      <c r="H28" s="11" t="s">
        <v>5</v>
      </c>
      <c r="K28" s="10">
        <v>0</v>
      </c>
      <c r="L28" s="11" t="s">
        <v>28</v>
      </c>
      <c r="M28" s="11" t="s">
        <v>5</v>
      </c>
      <c r="O28" s="4">
        <f t="shared" si="2"/>
        <v>0</v>
      </c>
      <c r="P28" s="3" t="s">
        <v>28</v>
      </c>
      <c r="Q28" s="3" t="s">
        <v>5</v>
      </c>
    </row>
    <row r="29" spans="1:17" x14ac:dyDescent="0.25">
      <c r="A29" s="10">
        <f>0.02+0.01+0.01</f>
        <v>0.04</v>
      </c>
      <c r="B29" s="11" t="s">
        <v>29</v>
      </c>
      <c r="C29" s="11" t="s">
        <v>5</v>
      </c>
      <c r="F29" s="10">
        <v>0</v>
      </c>
      <c r="G29" s="11" t="s">
        <v>29</v>
      </c>
      <c r="H29" s="11" t="s">
        <v>5</v>
      </c>
      <c r="K29" s="10">
        <f>0.08+0.04+0.02+0.06</f>
        <v>0.19999999999999998</v>
      </c>
      <c r="L29" s="11" t="s">
        <v>29</v>
      </c>
      <c r="M29" s="11" t="s">
        <v>5</v>
      </c>
      <c r="O29" s="4">
        <f>K29+F29+A29</f>
        <v>0.24</v>
      </c>
      <c r="P29" s="3" t="s">
        <v>29</v>
      </c>
      <c r="Q29" s="3" t="s">
        <v>5</v>
      </c>
    </row>
    <row r="30" spans="1:17" x14ac:dyDescent="0.25">
      <c r="A30" s="10">
        <v>3.6</v>
      </c>
      <c r="B30" s="11" t="s">
        <v>30</v>
      </c>
      <c r="C30" s="11" t="s">
        <v>5</v>
      </c>
      <c r="F30" s="10">
        <v>0.35</v>
      </c>
      <c r="G30" s="11" t="s">
        <v>30</v>
      </c>
      <c r="H30" s="11" t="s">
        <v>5</v>
      </c>
      <c r="K30" s="10">
        <v>99.68</v>
      </c>
      <c r="L30" s="11" t="s">
        <v>30</v>
      </c>
      <c r="M30" s="11" t="s">
        <v>5</v>
      </c>
      <c r="O30" s="4">
        <f>K30+F30+A30</f>
        <v>103.63</v>
      </c>
      <c r="P30" s="3" t="s">
        <v>30</v>
      </c>
      <c r="Q30" s="3" t="s">
        <v>5</v>
      </c>
    </row>
    <row r="31" spans="1:17" x14ac:dyDescent="0.25">
      <c r="A31" s="10">
        <v>0</v>
      </c>
      <c r="B31" s="11" t="s">
        <v>31</v>
      </c>
      <c r="C31" s="11" t="s">
        <v>5</v>
      </c>
      <c r="F31" s="10">
        <v>0</v>
      </c>
      <c r="G31" s="11" t="s">
        <v>31</v>
      </c>
      <c r="H31" s="11" t="s">
        <v>5</v>
      </c>
      <c r="K31" s="10">
        <v>0</v>
      </c>
      <c r="L31" s="11" t="s">
        <v>31</v>
      </c>
      <c r="M31" s="11" t="s">
        <v>5</v>
      </c>
      <c r="O31" s="4">
        <f>K31+F31+A31</f>
        <v>0</v>
      </c>
      <c r="P31" s="3" t="s">
        <v>31</v>
      </c>
      <c r="Q31" s="3" t="s">
        <v>5</v>
      </c>
    </row>
    <row r="32" spans="1:17" x14ac:dyDescent="0.25">
      <c r="A32" s="10">
        <v>0.28999999999999998</v>
      </c>
      <c r="B32" s="11" t="s">
        <v>32</v>
      </c>
      <c r="C32" s="11" t="s">
        <v>5</v>
      </c>
      <c r="F32" s="10">
        <v>0</v>
      </c>
      <c r="G32" s="11" t="s">
        <v>32</v>
      </c>
      <c r="H32" s="11" t="s">
        <v>5</v>
      </c>
      <c r="K32" s="10">
        <v>5.69</v>
      </c>
      <c r="L32" s="11" t="s">
        <v>32</v>
      </c>
      <c r="M32" s="11" t="s">
        <v>5</v>
      </c>
      <c r="O32" s="4">
        <f>K32+F32+A32</f>
        <v>5.98</v>
      </c>
      <c r="P32" s="3" t="s">
        <v>32</v>
      </c>
      <c r="Q32" s="3" t="s">
        <v>5</v>
      </c>
    </row>
    <row r="33" spans="1:17" x14ac:dyDescent="0.25">
      <c r="A33" s="10">
        <v>0</v>
      </c>
      <c r="B33" s="11" t="s">
        <v>33</v>
      </c>
      <c r="C33" s="11" t="s">
        <v>5</v>
      </c>
      <c r="F33" s="10">
        <v>0</v>
      </c>
      <c r="G33" s="11" t="s">
        <v>33</v>
      </c>
      <c r="H33" s="11" t="s">
        <v>5</v>
      </c>
      <c r="K33" s="10">
        <v>0</v>
      </c>
      <c r="L33" s="11" t="s">
        <v>33</v>
      </c>
      <c r="M33" s="11" t="s">
        <v>5</v>
      </c>
      <c r="O33" s="4">
        <f>K33+F33+A33</f>
        <v>0</v>
      </c>
      <c r="P33" s="3" t="s">
        <v>33</v>
      </c>
      <c r="Q33" s="3" t="s">
        <v>5</v>
      </c>
    </row>
    <row r="34" spans="1:17" x14ac:dyDescent="0.25">
      <c r="A34" s="12" t="s">
        <v>5</v>
      </c>
      <c r="B34" s="12" t="s">
        <v>5</v>
      </c>
      <c r="C34" s="12" t="s">
        <v>5</v>
      </c>
      <c r="F34" s="12" t="s">
        <v>5</v>
      </c>
      <c r="G34" s="12" t="s">
        <v>5</v>
      </c>
      <c r="H34" s="12" t="s">
        <v>5</v>
      </c>
      <c r="K34" s="12" t="s">
        <v>5</v>
      </c>
      <c r="L34" s="12" t="s">
        <v>5</v>
      </c>
      <c r="M34" s="12" t="s">
        <v>5</v>
      </c>
      <c r="O34" s="5" t="s">
        <v>5</v>
      </c>
      <c r="P34" s="5" t="s">
        <v>5</v>
      </c>
      <c r="Q34" s="5" t="s">
        <v>5</v>
      </c>
    </row>
    <row r="35" spans="1:17" x14ac:dyDescent="0.25">
      <c r="A35" s="9" t="s">
        <v>5</v>
      </c>
      <c r="B35" s="9" t="s">
        <v>34</v>
      </c>
      <c r="C35" s="9" t="s">
        <v>35</v>
      </c>
      <c r="F35" s="9" t="s">
        <v>5</v>
      </c>
      <c r="G35" s="9" t="s">
        <v>34</v>
      </c>
      <c r="H35" s="9" t="s">
        <v>35</v>
      </c>
      <c r="K35" s="9" t="s">
        <v>5</v>
      </c>
      <c r="L35" s="9" t="s">
        <v>34</v>
      </c>
      <c r="M35" s="9" t="s">
        <v>35</v>
      </c>
      <c r="O35" s="2" t="s">
        <v>5</v>
      </c>
      <c r="P35" s="2" t="s">
        <v>34</v>
      </c>
      <c r="Q35" s="2" t="s">
        <v>35</v>
      </c>
    </row>
    <row r="36" spans="1:17" x14ac:dyDescent="0.25">
      <c r="A36" s="10">
        <v>0</v>
      </c>
      <c r="B36" s="11" t="s">
        <v>36</v>
      </c>
      <c r="C36" s="11" t="s">
        <v>5</v>
      </c>
      <c r="F36" s="10">
        <v>0</v>
      </c>
      <c r="G36" s="11" t="s">
        <v>36</v>
      </c>
      <c r="H36" s="11" t="s">
        <v>5</v>
      </c>
      <c r="K36" s="10">
        <v>0</v>
      </c>
      <c r="L36" s="11" t="s">
        <v>36</v>
      </c>
      <c r="M36" s="11" t="s">
        <v>5</v>
      </c>
      <c r="O36" s="4">
        <f>K36+F36+A36</f>
        <v>0</v>
      </c>
      <c r="P36" s="3" t="s">
        <v>36</v>
      </c>
      <c r="Q36" s="3" t="s">
        <v>5</v>
      </c>
    </row>
    <row r="37" spans="1:17" x14ac:dyDescent="0.25">
      <c r="A37" s="10">
        <v>0</v>
      </c>
      <c r="B37" s="11" t="s">
        <v>37</v>
      </c>
      <c r="C37" s="11" t="s">
        <v>5</v>
      </c>
      <c r="F37" s="10">
        <v>0</v>
      </c>
      <c r="G37" s="11" t="s">
        <v>37</v>
      </c>
      <c r="H37" s="11" t="s">
        <v>5</v>
      </c>
      <c r="K37" s="10">
        <v>0</v>
      </c>
      <c r="L37" s="11" t="s">
        <v>37</v>
      </c>
      <c r="M37" s="11" t="s">
        <v>5</v>
      </c>
      <c r="O37" s="4">
        <f>K37+F37+A37</f>
        <v>0</v>
      </c>
      <c r="P37" s="3" t="s">
        <v>37</v>
      </c>
      <c r="Q37" s="3" t="s">
        <v>5</v>
      </c>
    </row>
    <row r="38" spans="1:17" x14ac:dyDescent="0.25">
      <c r="A38" s="12" t="s">
        <v>5</v>
      </c>
      <c r="B38" s="12" t="s">
        <v>5</v>
      </c>
      <c r="C38" s="12" t="s">
        <v>5</v>
      </c>
      <c r="F38" s="12" t="s">
        <v>5</v>
      </c>
      <c r="G38" s="12" t="s">
        <v>5</v>
      </c>
      <c r="H38" s="12" t="s">
        <v>5</v>
      </c>
      <c r="K38" s="12" t="s">
        <v>5</v>
      </c>
      <c r="L38" s="12" t="s">
        <v>5</v>
      </c>
      <c r="M38" s="12" t="s">
        <v>5</v>
      </c>
      <c r="O38" s="5" t="s">
        <v>5</v>
      </c>
      <c r="P38" s="5" t="s">
        <v>5</v>
      </c>
      <c r="Q38" s="5" t="s">
        <v>5</v>
      </c>
    </row>
    <row r="39" spans="1:17" x14ac:dyDescent="0.25">
      <c r="A39" s="13">
        <f>SUM(A11:A37)</f>
        <v>9.1999999999999993</v>
      </c>
      <c r="B39" s="9" t="s">
        <v>38</v>
      </c>
      <c r="C39" s="9" t="s">
        <v>39</v>
      </c>
      <c r="F39" s="13">
        <f>SUM(F11:F37)</f>
        <v>1.3399999999999999</v>
      </c>
      <c r="G39" s="9" t="s">
        <v>38</v>
      </c>
      <c r="H39" s="9" t="s">
        <v>39</v>
      </c>
      <c r="K39" s="13">
        <f>SUM(K11:K37)</f>
        <v>436.8</v>
      </c>
      <c r="L39" s="9" t="s">
        <v>38</v>
      </c>
      <c r="M39" s="9" t="s">
        <v>39</v>
      </c>
      <c r="O39" s="14">
        <f>K39+F39+A39</f>
        <v>447.34</v>
      </c>
      <c r="P39" s="2" t="s">
        <v>38</v>
      </c>
      <c r="Q39" s="2" t="s">
        <v>39</v>
      </c>
    </row>
    <row r="40" spans="1:17" x14ac:dyDescent="0.25">
      <c r="A40" s="12" t="s">
        <v>5</v>
      </c>
      <c r="B40" s="12" t="s">
        <v>5</v>
      </c>
      <c r="C40" s="12" t="s">
        <v>5</v>
      </c>
      <c r="F40" s="12" t="s">
        <v>5</v>
      </c>
      <c r="G40" s="12" t="s">
        <v>5</v>
      </c>
      <c r="H40" s="12" t="s">
        <v>5</v>
      </c>
      <c r="K40" s="12" t="s">
        <v>5</v>
      </c>
      <c r="L40" s="12" t="s">
        <v>5</v>
      </c>
      <c r="M40" s="12" t="s">
        <v>5</v>
      </c>
      <c r="O40" s="5" t="s">
        <v>5</v>
      </c>
      <c r="P40" s="5" t="s">
        <v>5</v>
      </c>
      <c r="Q40" s="5" t="s">
        <v>5</v>
      </c>
    </row>
    <row r="41" spans="1:17" x14ac:dyDescent="0.25">
      <c r="A41" s="9" t="s">
        <v>5</v>
      </c>
      <c r="B41" s="9" t="s">
        <v>40</v>
      </c>
      <c r="C41" s="9" t="s">
        <v>41</v>
      </c>
      <c r="F41" s="9" t="s">
        <v>5</v>
      </c>
      <c r="G41" s="9" t="s">
        <v>40</v>
      </c>
      <c r="H41" s="9" t="s">
        <v>41</v>
      </c>
      <c r="K41" s="9" t="s">
        <v>5</v>
      </c>
      <c r="L41" s="9" t="s">
        <v>40</v>
      </c>
      <c r="M41" s="9" t="s">
        <v>41</v>
      </c>
      <c r="O41" s="2" t="s">
        <v>5</v>
      </c>
      <c r="P41" s="2" t="s">
        <v>40</v>
      </c>
      <c r="Q41" s="2" t="s">
        <v>41</v>
      </c>
    </row>
    <row r="42" spans="1:17" x14ac:dyDescent="0.25">
      <c r="A42" s="11" t="s">
        <v>5</v>
      </c>
      <c r="B42" s="11" t="s">
        <v>42</v>
      </c>
      <c r="C42" s="11" t="s">
        <v>5</v>
      </c>
      <c r="F42" s="11" t="s">
        <v>5</v>
      </c>
      <c r="G42" s="11" t="s">
        <v>42</v>
      </c>
      <c r="H42" s="11" t="s">
        <v>5</v>
      </c>
      <c r="K42" s="11" t="s">
        <v>5</v>
      </c>
      <c r="L42" s="11" t="s">
        <v>42</v>
      </c>
      <c r="M42" s="11" t="s">
        <v>5</v>
      </c>
      <c r="O42" s="3" t="s">
        <v>5</v>
      </c>
      <c r="P42" s="3" t="s">
        <v>42</v>
      </c>
      <c r="Q42" s="3" t="s">
        <v>5</v>
      </c>
    </row>
    <row r="43" spans="1:17" x14ac:dyDescent="0.25">
      <c r="A43" s="10">
        <v>0.08</v>
      </c>
      <c r="B43" s="11" t="s">
        <v>43</v>
      </c>
      <c r="C43" s="11" t="s">
        <v>5</v>
      </c>
      <c r="F43" s="10">
        <v>0.03</v>
      </c>
      <c r="G43" s="11" t="s">
        <v>43</v>
      </c>
      <c r="H43" s="11" t="s">
        <v>5</v>
      </c>
      <c r="K43" s="10">
        <v>0.19</v>
      </c>
      <c r="L43" s="11" t="s">
        <v>43</v>
      </c>
      <c r="M43" s="11" t="s">
        <v>5</v>
      </c>
      <c r="O43" s="10">
        <v>0.19</v>
      </c>
      <c r="P43" s="3" t="s">
        <v>43</v>
      </c>
      <c r="Q43" s="3" t="s">
        <v>5</v>
      </c>
    </row>
    <row r="44" spans="1:17" x14ac:dyDescent="0.25">
      <c r="A44" s="11"/>
      <c r="B44" s="11" t="s">
        <v>44</v>
      </c>
      <c r="C44" s="11" t="s">
        <v>5</v>
      </c>
      <c r="F44" s="11" t="s">
        <v>5</v>
      </c>
      <c r="G44" s="11" t="s">
        <v>44</v>
      </c>
      <c r="H44" s="11" t="s">
        <v>5</v>
      </c>
      <c r="K44" s="11" t="s">
        <v>5</v>
      </c>
      <c r="L44" s="11" t="s">
        <v>44</v>
      </c>
      <c r="M44" s="11" t="s">
        <v>5</v>
      </c>
      <c r="O44" s="11" t="s">
        <v>5</v>
      </c>
      <c r="P44" s="3" t="s">
        <v>44</v>
      </c>
      <c r="Q44" s="3" t="s">
        <v>5</v>
      </c>
    </row>
    <row r="45" spans="1:17" x14ac:dyDescent="0.25">
      <c r="A45" s="10">
        <v>0.18</v>
      </c>
      <c r="B45" s="11" t="s">
        <v>45</v>
      </c>
      <c r="C45" s="11" t="s">
        <v>5</v>
      </c>
      <c r="F45" s="10">
        <v>0.11</v>
      </c>
      <c r="G45" s="11" t="s">
        <v>45</v>
      </c>
      <c r="H45" s="11" t="s">
        <v>5</v>
      </c>
      <c r="K45" s="10">
        <v>0.24</v>
      </c>
      <c r="L45" s="11" t="s">
        <v>45</v>
      </c>
      <c r="M45" s="11" t="s">
        <v>5</v>
      </c>
      <c r="O45" s="10">
        <v>0.24</v>
      </c>
      <c r="P45" s="3" t="s">
        <v>45</v>
      </c>
      <c r="Q45" s="3" t="s">
        <v>5</v>
      </c>
    </row>
    <row r="46" spans="1:17" x14ac:dyDescent="0.25">
      <c r="A46" s="12" t="s">
        <v>5</v>
      </c>
      <c r="B46" s="12" t="s">
        <v>5</v>
      </c>
      <c r="C46" s="12" t="s">
        <v>5</v>
      </c>
      <c r="F46" s="12" t="s">
        <v>5</v>
      </c>
      <c r="G46" s="12" t="s">
        <v>5</v>
      </c>
      <c r="H46" s="12" t="s">
        <v>5</v>
      </c>
      <c r="K46" s="12" t="s">
        <v>5</v>
      </c>
      <c r="L46" s="12" t="s">
        <v>5</v>
      </c>
      <c r="M46" s="12" t="s">
        <v>5</v>
      </c>
      <c r="O46" s="5" t="s">
        <v>5</v>
      </c>
      <c r="P46" s="5" t="s">
        <v>5</v>
      </c>
      <c r="Q46" s="5" t="s">
        <v>5</v>
      </c>
    </row>
    <row r="47" spans="1:17" x14ac:dyDescent="0.25">
      <c r="A47" s="13">
        <v>4633</v>
      </c>
      <c r="B47" s="9" t="s">
        <v>46</v>
      </c>
      <c r="C47" s="9" t="s">
        <v>5</v>
      </c>
      <c r="F47" s="13">
        <v>1151</v>
      </c>
      <c r="G47" s="9" t="s">
        <v>46</v>
      </c>
      <c r="H47" s="9" t="s">
        <v>5</v>
      </c>
      <c r="K47" s="13">
        <v>183176</v>
      </c>
      <c r="L47" s="9" t="s">
        <v>46</v>
      </c>
      <c r="M47" s="9" t="s">
        <v>5</v>
      </c>
      <c r="O47" s="15">
        <f>K47+F47+A47</f>
        <v>188960</v>
      </c>
      <c r="P47" s="2" t="s">
        <v>46</v>
      </c>
      <c r="Q47" s="2" t="s">
        <v>5</v>
      </c>
    </row>
    <row r="48" spans="1:17" hidden="1" x14ac:dyDescent="0.25"/>
    <row r="49" spans="1:15" hidden="1" x14ac:dyDescent="0.25"/>
    <row r="50" spans="1:15" hidden="1" x14ac:dyDescent="0.25">
      <c r="A50" s="16">
        <v>5497.5988200000002</v>
      </c>
      <c r="F50" s="16">
        <v>1252.0053400000002</v>
      </c>
      <c r="K50" s="16">
        <v>179609.31293000001</v>
      </c>
      <c r="O50" s="16">
        <f>K50+F50+A50</f>
        <v>186358.91709000003</v>
      </c>
    </row>
    <row r="51" spans="1:15" hidden="1" x14ac:dyDescent="0.25"/>
    <row r="52" spans="1:15" hidden="1" x14ac:dyDescent="0.25"/>
    <row r="53" spans="1:15" hidden="1" x14ac:dyDescent="0.25">
      <c r="A53">
        <f>(A50+A47)/2</f>
        <v>5065.2994099999996</v>
      </c>
      <c r="B53" s="18"/>
      <c r="F53">
        <f>(F50+F47)/2</f>
        <v>1201.5026700000001</v>
      </c>
      <c r="K53">
        <f>(K50+K47)/2</f>
        <v>181392.65646500001</v>
      </c>
      <c r="O53">
        <f>(O50+O47)/2</f>
        <v>187659.458545</v>
      </c>
    </row>
    <row r="54" spans="1:15" hidden="1" x14ac:dyDescent="0.25">
      <c r="A54" s="17">
        <f>A39/A53</f>
        <v>1.8162796027096056E-3</v>
      </c>
      <c r="B54" s="17"/>
      <c r="F54" s="17">
        <f>F39/F53</f>
        <v>1.1152700975687385E-3</v>
      </c>
      <c r="K54" s="17">
        <f>K39/K53</f>
        <v>2.4080357414263971E-3</v>
      </c>
      <c r="O54" s="17">
        <f>O39/O53</f>
        <v>2.3837860530367544E-3</v>
      </c>
    </row>
    <row r="55" spans="1:15" hidden="1" x14ac:dyDescent="0.25"/>
    <row r="56" spans="1:15" hidden="1" x14ac:dyDescent="0.25">
      <c r="A56" s="18">
        <f>SUM(A25:A33)</f>
        <v>3.93</v>
      </c>
      <c r="F56" s="18">
        <f>SUM(F25:F33)</f>
        <v>0.35</v>
      </c>
      <c r="K56" s="18">
        <f>SUM(K25:K33)</f>
        <v>351.2</v>
      </c>
      <c r="O56" s="18">
        <f>SUM(O25:O33)</f>
        <v>355.48</v>
      </c>
    </row>
    <row r="57" spans="1:15" hidden="1" x14ac:dyDescent="0.25">
      <c r="A57" s="17">
        <f>A56/A47</f>
        <v>8.4826246492553429E-4</v>
      </c>
      <c r="F57" s="17">
        <f>F56/F47</f>
        <v>3.0408340573414422E-4</v>
      </c>
      <c r="K57" s="17">
        <f>K56/K47</f>
        <v>1.9172817399659343E-3</v>
      </c>
      <c r="O57" s="17">
        <f>O56/O47</f>
        <v>1.8812447078746825E-3</v>
      </c>
    </row>
    <row r="58" spans="1:15" hidden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36"/>
  <sheetViews>
    <sheetView zoomScale="80" zoomScaleNormal="80" workbookViewId="0"/>
  </sheetViews>
  <sheetFormatPr defaultRowHeight="15" x14ac:dyDescent="0.25"/>
  <cols>
    <col min="4" max="4" width="13" bestFit="1" customWidth="1"/>
    <col min="5" max="5" width="38" customWidth="1"/>
    <col min="6" max="6" width="45" customWidth="1"/>
    <col min="9" max="9" width="35" customWidth="1"/>
    <col min="10" max="10" width="40" customWidth="1"/>
  </cols>
  <sheetData>
    <row r="3" spans="2:10" x14ac:dyDescent="0.25">
      <c r="I3" s="7" t="s">
        <v>0</v>
      </c>
      <c r="J3" s="7" t="s">
        <v>1</v>
      </c>
    </row>
    <row r="4" spans="2:10" x14ac:dyDescent="0.25">
      <c r="I4" s="7" t="s">
        <v>2</v>
      </c>
      <c r="J4" s="7" t="s">
        <v>3</v>
      </c>
    </row>
    <row r="5" spans="2:10" x14ac:dyDescent="0.25">
      <c r="I5" s="7" t="s">
        <v>47</v>
      </c>
      <c r="J5" s="7" t="s">
        <v>5</v>
      </c>
    </row>
    <row r="6" spans="2:10" x14ac:dyDescent="0.25">
      <c r="I6" s="7" t="s">
        <v>6</v>
      </c>
      <c r="J6" s="20">
        <f>'נספח 1 '!Q7</f>
        <v>45291</v>
      </c>
    </row>
    <row r="8" spans="2:10" x14ac:dyDescent="0.25">
      <c r="D8" s="21">
        <f>'נספח 1 '!A8</f>
        <v>45291</v>
      </c>
      <c r="E8" s="1" t="s">
        <v>48</v>
      </c>
      <c r="F8" s="1" t="s">
        <v>49</v>
      </c>
    </row>
    <row r="9" spans="2:10" x14ac:dyDescent="0.25">
      <c r="D9" s="1" t="s">
        <v>8</v>
      </c>
      <c r="E9" s="1" t="s">
        <v>5</v>
      </c>
      <c r="F9" s="1" t="s">
        <v>5</v>
      </c>
    </row>
    <row r="10" spans="2:10" x14ac:dyDescent="0.25">
      <c r="D10" s="2" t="s">
        <v>5</v>
      </c>
      <c r="E10" s="2" t="s">
        <v>50</v>
      </c>
      <c r="F10" s="2" t="s">
        <v>51</v>
      </c>
    </row>
    <row r="11" spans="2:10" x14ac:dyDescent="0.25">
      <c r="D11" s="3" t="s">
        <v>5</v>
      </c>
      <c r="E11" s="3" t="s">
        <v>5</v>
      </c>
      <c r="F11" s="3" t="s">
        <v>52</v>
      </c>
    </row>
    <row r="12" spans="2:10" x14ac:dyDescent="0.25">
      <c r="D12" s="3" t="s">
        <v>5</v>
      </c>
      <c r="E12" s="3" t="s">
        <v>5</v>
      </c>
      <c r="F12" s="3" t="s">
        <v>53</v>
      </c>
    </row>
    <row r="13" spans="2:10" x14ac:dyDescent="0.25">
      <c r="B13" s="18"/>
      <c r="C13" s="18"/>
      <c r="D13" s="8">
        <v>64.17</v>
      </c>
      <c r="E13" s="12" t="s">
        <v>103</v>
      </c>
      <c r="F13" s="5" t="s">
        <v>5</v>
      </c>
    </row>
    <row r="14" spans="2:10" x14ac:dyDescent="0.25">
      <c r="B14" s="18"/>
      <c r="C14" s="22"/>
      <c r="D14" s="8">
        <v>27.69</v>
      </c>
      <c r="E14" s="12" t="s">
        <v>132</v>
      </c>
      <c r="F14" s="5" t="s">
        <v>5</v>
      </c>
    </row>
    <row r="15" spans="2:10" x14ac:dyDescent="0.25">
      <c r="B15" s="18"/>
      <c r="C15" s="18"/>
      <c r="D15" s="6">
        <f>SUM(D12:D14)</f>
        <v>91.86</v>
      </c>
      <c r="E15" s="2" t="s">
        <v>5</v>
      </c>
      <c r="F15" s="2" t="s">
        <v>54</v>
      </c>
    </row>
    <row r="16" spans="2:10" x14ac:dyDescent="0.25">
      <c r="D16" s="5" t="s">
        <v>5</v>
      </c>
      <c r="E16" s="5" t="s">
        <v>5</v>
      </c>
      <c r="F16" s="5" t="s">
        <v>5</v>
      </c>
    </row>
    <row r="17" spans="4:6" x14ac:dyDescent="0.25">
      <c r="D17" s="2" t="s">
        <v>5</v>
      </c>
      <c r="E17" s="2" t="s">
        <v>5</v>
      </c>
      <c r="F17" s="2" t="s">
        <v>55</v>
      </c>
    </row>
    <row r="18" spans="4:6" x14ac:dyDescent="0.25">
      <c r="D18" s="3" t="s">
        <v>5</v>
      </c>
      <c r="E18" s="3" t="s">
        <v>5</v>
      </c>
      <c r="F18" s="3" t="s">
        <v>52</v>
      </c>
    </row>
    <row r="19" spans="4:6" x14ac:dyDescent="0.25">
      <c r="D19" s="3" t="s">
        <v>5</v>
      </c>
      <c r="E19" s="3" t="s">
        <v>5</v>
      </c>
      <c r="F19" s="3" t="s">
        <v>53</v>
      </c>
    </row>
    <row r="20" spans="4:6" x14ac:dyDescent="0.25">
      <c r="D20" s="8"/>
      <c r="E20" s="12"/>
      <c r="F20" s="5"/>
    </row>
    <row r="21" spans="4:6" x14ac:dyDescent="0.25">
      <c r="D21" s="6">
        <f>D20</f>
        <v>0</v>
      </c>
      <c r="E21" s="2" t="s">
        <v>5</v>
      </c>
      <c r="F21" s="2" t="s">
        <v>56</v>
      </c>
    </row>
    <row r="22" spans="4:6" x14ac:dyDescent="0.25">
      <c r="D22" s="5" t="s">
        <v>5</v>
      </c>
      <c r="E22" s="5" t="s">
        <v>5</v>
      </c>
      <c r="F22" s="5" t="s">
        <v>5</v>
      </c>
    </row>
    <row r="23" spans="4:6" x14ac:dyDescent="0.25">
      <c r="D23" s="2" t="s">
        <v>5</v>
      </c>
      <c r="E23" s="2" t="s">
        <v>57</v>
      </c>
      <c r="F23" s="2" t="s">
        <v>58</v>
      </c>
    </row>
    <row r="24" spans="4:6" x14ac:dyDescent="0.25">
      <c r="D24" s="6">
        <v>0</v>
      </c>
      <c r="E24" s="2" t="s">
        <v>59</v>
      </c>
      <c r="F24" s="2" t="s">
        <v>60</v>
      </c>
    </row>
    <row r="25" spans="4:6" x14ac:dyDescent="0.25">
      <c r="D25" s="5" t="s">
        <v>5</v>
      </c>
      <c r="E25" s="5" t="s">
        <v>5</v>
      </c>
      <c r="F25" s="5" t="s">
        <v>5</v>
      </c>
    </row>
    <row r="26" spans="4:6" x14ac:dyDescent="0.25">
      <c r="D26" s="2" t="s">
        <v>5</v>
      </c>
      <c r="E26" s="2" t="s">
        <v>5</v>
      </c>
      <c r="F26" s="2" t="s">
        <v>61</v>
      </c>
    </row>
    <row r="27" spans="4:6" x14ac:dyDescent="0.25">
      <c r="D27" s="6">
        <v>0</v>
      </c>
      <c r="E27" s="2" t="s">
        <v>5</v>
      </c>
      <c r="F27" s="2" t="s">
        <v>62</v>
      </c>
    </row>
    <row r="28" spans="4:6" x14ac:dyDescent="0.25">
      <c r="D28" s="5" t="s">
        <v>5</v>
      </c>
      <c r="E28" s="5" t="s">
        <v>5</v>
      </c>
      <c r="F28" s="5" t="s">
        <v>5</v>
      </c>
    </row>
    <row r="29" spans="4:6" x14ac:dyDescent="0.25">
      <c r="D29" s="2" t="s">
        <v>5</v>
      </c>
      <c r="E29" s="2" t="s">
        <v>5</v>
      </c>
      <c r="F29" s="2" t="s">
        <v>63</v>
      </c>
    </row>
    <row r="30" spans="4:6" x14ac:dyDescent="0.25">
      <c r="D30" s="6">
        <v>0</v>
      </c>
      <c r="E30" s="2" t="s">
        <v>5</v>
      </c>
      <c r="F30" s="2" t="s">
        <v>64</v>
      </c>
    </row>
    <row r="31" spans="4:6" x14ac:dyDescent="0.25">
      <c r="D31" s="5" t="s">
        <v>5</v>
      </c>
      <c r="E31" s="5" t="s">
        <v>5</v>
      </c>
      <c r="F31" s="5" t="s">
        <v>5</v>
      </c>
    </row>
    <row r="32" spans="4:6" x14ac:dyDescent="0.25">
      <c r="D32" s="2" t="s">
        <v>5</v>
      </c>
      <c r="E32" s="2" t="s">
        <v>5</v>
      </c>
      <c r="F32" s="2" t="s">
        <v>65</v>
      </c>
    </row>
    <row r="33" spans="4:6" x14ac:dyDescent="0.25">
      <c r="D33" s="6">
        <v>0</v>
      </c>
      <c r="E33" s="2" t="s">
        <v>5</v>
      </c>
      <c r="F33" s="2" t="s">
        <v>66</v>
      </c>
    </row>
    <row r="34" spans="4:6" x14ac:dyDescent="0.25">
      <c r="D34" s="5" t="s">
        <v>5</v>
      </c>
      <c r="E34" s="5" t="s">
        <v>5</v>
      </c>
      <c r="F34" s="5" t="s">
        <v>5</v>
      </c>
    </row>
    <row r="35" spans="4:6" x14ac:dyDescent="0.25">
      <c r="D35" s="6">
        <f>D21+D15</f>
        <v>91.86</v>
      </c>
      <c r="E35" s="2" t="s">
        <v>5</v>
      </c>
      <c r="F35" s="2" t="s">
        <v>67</v>
      </c>
    </row>
    <row r="36" spans="4:6" x14ac:dyDescent="0.25">
      <c r="D36" s="6">
        <f>'נספח 1 '!O47</f>
        <v>188960</v>
      </c>
      <c r="E36" s="2" t="s">
        <v>5</v>
      </c>
      <c r="F36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65"/>
  <sheetViews>
    <sheetView zoomScale="85" zoomScaleNormal="85" workbookViewId="0"/>
  </sheetViews>
  <sheetFormatPr defaultRowHeight="15" x14ac:dyDescent="0.25"/>
  <cols>
    <col min="4" max="4" width="12" customWidth="1"/>
    <col min="5" max="5" width="41" customWidth="1"/>
    <col min="6" max="6" width="40" customWidth="1"/>
    <col min="9" max="9" width="35" customWidth="1"/>
    <col min="10" max="10" width="40" customWidth="1"/>
  </cols>
  <sheetData>
    <row r="3" spans="4:10" x14ac:dyDescent="0.25">
      <c r="I3" s="7" t="s">
        <v>0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68</v>
      </c>
      <c r="J5" s="7" t="s">
        <v>5</v>
      </c>
    </row>
    <row r="6" spans="4:10" x14ac:dyDescent="0.25">
      <c r="I6" s="7" t="s">
        <v>6</v>
      </c>
      <c r="J6" s="20">
        <f>'מצרפי נספח 2'!J6</f>
        <v>45291</v>
      </c>
    </row>
    <row r="8" spans="4:10" x14ac:dyDescent="0.25">
      <c r="D8" s="21">
        <f>'נספח 1 '!A8</f>
        <v>45291</v>
      </c>
      <c r="E8" s="1" t="s">
        <v>48</v>
      </c>
      <c r="F8" s="1" t="s">
        <v>69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</v>
      </c>
      <c r="F10" s="9" t="s">
        <v>70</v>
      </c>
    </row>
    <row r="11" spans="4:10" x14ac:dyDescent="0.25">
      <c r="D11" s="3" t="s">
        <v>5</v>
      </c>
      <c r="E11" s="3" t="s">
        <v>5</v>
      </c>
      <c r="F11" s="11" t="s">
        <v>110</v>
      </c>
    </row>
    <row r="12" spans="4:10" x14ac:dyDescent="0.25">
      <c r="D12" s="19">
        <v>32.780260000000006</v>
      </c>
      <c r="E12" s="12" t="s">
        <v>71</v>
      </c>
      <c r="F12" s="5" t="s">
        <v>5</v>
      </c>
    </row>
    <row r="13" spans="4:10" x14ac:dyDescent="0.25">
      <c r="D13" s="19">
        <v>8.5920000000000005</v>
      </c>
      <c r="E13" s="12" t="s">
        <v>124</v>
      </c>
      <c r="F13" s="5" t="s">
        <v>5</v>
      </c>
    </row>
    <row r="14" spans="4:10" x14ac:dyDescent="0.25">
      <c r="D14" s="19">
        <v>7.0626666666666669</v>
      </c>
      <c r="E14" s="12" t="s">
        <v>109</v>
      </c>
      <c r="F14" s="5" t="s">
        <v>5</v>
      </c>
    </row>
    <row r="15" spans="4:10" x14ac:dyDescent="0.25">
      <c r="D15" s="19">
        <v>40.721160000000005</v>
      </c>
      <c r="E15" s="12" t="s">
        <v>74</v>
      </c>
      <c r="F15" s="5"/>
    </row>
    <row r="16" spans="4:10" x14ac:dyDescent="0.25">
      <c r="D16" s="19">
        <v>21.396650000000001</v>
      </c>
      <c r="E16" s="12" t="s">
        <v>131</v>
      </c>
      <c r="F16" s="5" t="s">
        <v>5</v>
      </c>
    </row>
    <row r="17" spans="2:6" x14ac:dyDescent="0.25">
      <c r="D17" s="19">
        <v>3.6513100009733197</v>
      </c>
      <c r="E17" s="12" t="s">
        <v>134</v>
      </c>
      <c r="F17" s="5"/>
    </row>
    <row r="18" spans="2:6" x14ac:dyDescent="0.25">
      <c r="D18" s="3" t="s">
        <v>5</v>
      </c>
      <c r="E18" s="3" t="s">
        <v>5</v>
      </c>
      <c r="F18" s="11" t="s">
        <v>111</v>
      </c>
    </row>
    <row r="19" spans="2:6" x14ac:dyDescent="0.25">
      <c r="B19" s="18"/>
      <c r="D19" s="19">
        <v>9.7081320000000009</v>
      </c>
      <c r="E19" s="12" t="s">
        <v>125</v>
      </c>
      <c r="F19" s="5" t="s">
        <v>5</v>
      </c>
    </row>
    <row r="20" spans="2:6" x14ac:dyDescent="0.25">
      <c r="B20" s="18"/>
      <c r="D20" s="19">
        <v>7.7286499999999991</v>
      </c>
      <c r="E20" s="12" t="s">
        <v>126</v>
      </c>
      <c r="F20" s="5" t="s">
        <v>5</v>
      </c>
    </row>
    <row r="21" spans="2:6" x14ac:dyDescent="0.25">
      <c r="B21" s="18"/>
      <c r="D21" s="19">
        <v>2.0274929999999998</v>
      </c>
      <c r="E21" s="12" t="s">
        <v>135</v>
      </c>
      <c r="F21" s="5" t="s">
        <v>5</v>
      </c>
    </row>
    <row r="22" spans="2:6" x14ac:dyDescent="0.25">
      <c r="B22" s="18"/>
      <c r="D22" s="19">
        <v>18.343125000000001</v>
      </c>
      <c r="E22" s="12" t="s">
        <v>129</v>
      </c>
      <c r="F22" s="5"/>
    </row>
    <row r="23" spans="2:6" x14ac:dyDescent="0.25">
      <c r="B23" s="18"/>
      <c r="D23" s="19">
        <v>16.184592000000002</v>
      </c>
      <c r="E23" s="12" t="s">
        <v>121</v>
      </c>
      <c r="F23" s="5" t="s">
        <v>5</v>
      </c>
    </row>
    <row r="24" spans="2:6" x14ac:dyDescent="0.25">
      <c r="B24" s="18"/>
      <c r="D24" s="19">
        <v>0.64165256999999998</v>
      </c>
      <c r="E24" s="12" t="s">
        <v>136</v>
      </c>
      <c r="F24" s="5" t="s">
        <v>5</v>
      </c>
    </row>
    <row r="25" spans="2:6" x14ac:dyDescent="0.25">
      <c r="B25" s="18"/>
      <c r="D25" s="19">
        <v>8.6863764999999979</v>
      </c>
      <c r="E25" s="12" t="s">
        <v>122</v>
      </c>
      <c r="F25" s="5" t="s">
        <v>5</v>
      </c>
    </row>
    <row r="26" spans="2:6" x14ac:dyDescent="0.25">
      <c r="B26" s="18"/>
      <c r="D26" s="19">
        <v>8.5168130000000009</v>
      </c>
      <c r="E26" s="12" t="s">
        <v>127</v>
      </c>
      <c r="F26" s="5"/>
    </row>
    <row r="27" spans="2:6" x14ac:dyDescent="0.25">
      <c r="B27" s="18"/>
      <c r="D27" s="19">
        <v>13.030289915000001</v>
      </c>
      <c r="E27" s="12" t="s">
        <v>128</v>
      </c>
      <c r="F27" s="5"/>
    </row>
    <row r="28" spans="2:6" x14ac:dyDescent="0.25">
      <c r="B28" s="18"/>
      <c r="D28" s="19">
        <v>14.4697455</v>
      </c>
      <c r="E28" s="12" t="s">
        <v>72</v>
      </c>
      <c r="F28" s="5"/>
    </row>
    <row r="29" spans="2:6" x14ac:dyDescent="0.25">
      <c r="B29" s="18"/>
      <c r="D29" s="19">
        <v>22.103758000000003</v>
      </c>
      <c r="E29" s="12" t="s">
        <v>73</v>
      </c>
      <c r="F29" s="5"/>
    </row>
    <row r="30" spans="2:6" x14ac:dyDescent="0.25">
      <c r="B30" s="18"/>
      <c r="D30" s="19">
        <v>7.5714061666666668</v>
      </c>
      <c r="E30" s="12" t="s">
        <v>75</v>
      </c>
      <c r="F30" s="5"/>
    </row>
    <row r="31" spans="2:6" x14ac:dyDescent="0.25">
      <c r="B31" s="18"/>
      <c r="D31" s="19">
        <v>2.4166351000000001</v>
      </c>
      <c r="E31" s="12" t="s">
        <v>118</v>
      </c>
      <c r="F31" s="5"/>
    </row>
    <row r="32" spans="2:6" x14ac:dyDescent="0.25">
      <c r="D32" s="6">
        <f>SUM(D12:D31)</f>
        <v>245.63271541930663</v>
      </c>
      <c r="E32" s="2" t="s">
        <v>5</v>
      </c>
      <c r="F32" s="2" t="s">
        <v>76</v>
      </c>
    </row>
    <row r="33" spans="4:6" x14ac:dyDescent="0.25">
      <c r="D33" s="5" t="s">
        <v>5</v>
      </c>
      <c r="E33" s="5" t="s">
        <v>5</v>
      </c>
      <c r="F33" s="5" t="s">
        <v>5</v>
      </c>
    </row>
    <row r="34" spans="4:6" x14ac:dyDescent="0.25">
      <c r="D34" s="2" t="s">
        <v>5</v>
      </c>
      <c r="E34" s="2" t="s">
        <v>5</v>
      </c>
      <c r="F34" s="2" t="s">
        <v>77</v>
      </c>
    </row>
    <row r="35" spans="4:6" x14ac:dyDescent="0.25">
      <c r="D35" s="6">
        <v>0</v>
      </c>
      <c r="E35" s="2" t="s">
        <v>5</v>
      </c>
      <c r="F35" s="2" t="s">
        <v>78</v>
      </c>
    </row>
    <row r="36" spans="4:6" x14ac:dyDescent="0.25">
      <c r="D36" s="5" t="s">
        <v>5</v>
      </c>
      <c r="E36" s="5" t="s">
        <v>5</v>
      </c>
      <c r="F36" s="5" t="s">
        <v>5</v>
      </c>
    </row>
    <row r="37" spans="4:6" x14ac:dyDescent="0.25">
      <c r="D37" s="2" t="s">
        <v>5</v>
      </c>
      <c r="E37" s="2" t="s">
        <v>5</v>
      </c>
      <c r="F37" s="2" t="s">
        <v>79</v>
      </c>
    </row>
    <row r="38" spans="4:6" x14ac:dyDescent="0.25">
      <c r="D38" s="6">
        <v>0</v>
      </c>
      <c r="E38" s="2" t="s">
        <v>5</v>
      </c>
      <c r="F38" s="2" t="s">
        <v>80</v>
      </c>
    </row>
    <row r="39" spans="4:6" x14ac:dyDescent="0.25">
      <c r="D39" s="5" t="s">
        <v>5</v>
      </c>
      <c r="E39" s="5" t="s">
        <v>5</v>
      </c>
      <c r="F39" s="5" t="s">
        <v>5</v>
      </c>
    </row>
    <row r="40" spans="4:6" x14ac:dyDescent="0.25">
      <c r="D40" s="2" t="s">
        <v>5</v>
      </c>
      <c r="E40" s="2" t="s">
        <v>5</v>
      </c>
      <c r="F40" s="2" t="s">
        <v>81</v>
      </c>
    </row>
    <row r="41" spans="4:6" x14ac:dyDescent="0.25">
      <c r="D41" s="3" t="s">
        <v>5</v>
      </c>
      <c r="E41" s="3" t="s">
        <v>5</v>
      </c>
      <c r="F41" s="3" t="s">
        <v>82</v>
      </c>
    </row>
    <row r="42" spans="4:6" x14ac:dyDescent="0.25">
      <c r="D42" s="3" t="s">
        <v>5</v>
      </c>
      <c r="E42" s="3" t="s">
        <v>5</v>
      </c>
      <c r="F42" s="3" t="s">
        <v>83</v>
      </c>
    </row>
    <row r="43" spans="4:6" x14ac:dyDescent="0.25">
      <c r="D43" s="8">
        <v>5.98</v>
      </c>
      <c r="E43" s="5" t="s">
        <v>119</v>
      </c>
      <c r="F43" s="5"/>
    </row>
    <row r="44" spans="4:6" x14ac:dyDescent="0.25">
      <c r="D44" s="6">
        <f>SUM(D43:D43)</f>
        <v>5.98</v>
      </c>
      <c r="E44" s="2" t="s">
        <v>5</v>
      </c>
      <c r="F44" s="2" t="s">
        <v>84</v>
      </c>
    </row>
    <row r="45" spans="4:6" x14ac:dyDescent="0.25">
      <c r="D45" s="5" t="s">
        <v>5</v>
      </c>
      <c r="E45" s="5" t="s">
        <v>5</v>
      </c>
      <c r="F45" s="5" t="s">
        <v>5</v>
      </c>
    </row>
    <row r="46" spans="4:6" x14ac:dyDescent="0.25">
      <c r="D46" s="2" t="s">
        <v>5</v>
      </c>
      <c r="E46" s="2" t="s">
        <v>5</v>
      </c>
      <c r="F46" s="2" t="s">
        <v>85</v>
      </c>
    </row>
    <row r="47" spans="4:6" x14ac:dyDescent="0.25">
      <c r="D47" s="3" t="s">
        <v>5</v>
      </c>
      <c r="E47" s="3" t="s">
        <v>5</v>
      </c>
      <c r="F47" s="3" t="s">
        <v>86</v>
      </c>
    </row>
    <row r="48" spans="4:6" x14ac:dyDescent="0.25">
      <c r="D48" s="8">
        <v>0.10058289298630131</v>
      </c>
      <c r="E48" s="5" t="s">
        <v>105</v>
      </c>
      <c r="F48" s="5" t="s">
        <v>5</v>
      </c>
    </row>
    <row r="49" spans="4:6" x14ac:dyDescent="0.25">
      <c r="D49" s="8">
        <v>0.13</v>
      </c>
      <c r="E49" s="12" t="s">
        <v>123</v>
      </c>
      <c r="F49" s="5"/>
    </row>
    <row r="50" spans="4:6" x14ac:dyDescent="0.25">
      <c r="D50" s="8">
        <v>0.01</v>
      </c>
      <c r="E50" s="12" t="s">
        <v>133</v>
      </c>
      <c r="F50" s="5"/>
    </row>
    <row r="51" spans="4:6" x14ac:dyDescent="0.25">
      <c r="D51" s="3" t="s">
        <v>5</v>
      </c>
      <c r="E51" s="3" t="s">
        <v>5</v>
      </c>
      <c r="F51" s="3" t="s">
        <v>87</v>
      </c>
    </row>
    <row r="52" spans="4:6" x14ac:dyDescent="0.25">
      <c r="D52" s="19">
        <v>49.860890457574286</v>
      </c>
      <c r="E52" s="12" t="s">
        <v>112</v>
      </c>
      <c r="F52" s="5" t="s">
        <v>5</v>
      </c>
    </row>
    <row r="53" spans="4:6" x14ac:dyDescent="0.25">
      <c r="D53" s="19">
        <v>4.6928660843129819</v>
      </c>
      <c r="E53" s="12" t="s">
        <v>113</v>
      </c>
      <c r="F53" s="5"/>
    </row>
    <row r="54" spans="4:6" x14ac:dyDescent="0.25">
      <c r="D54" s="19">
        <v>20.916392676981239</v>
      </c>
      <c r="E54" s="12" t="s">
        <v>114</v>
      </c>
      <c r="F54" s="5"/>
    </row>
    <row r="55" spans="4:6" x14ac:dyDescent="0.25">
      <c r="D55" s="19">
        <v>6.8481240746235885</v>
      </c>
      <c r="E55" s="12" t="s">
        <v>106</v>
      </c>
      <c r="F55" s="5"/>
    </row>
    <row r="56" spans="4:6" x14ac:dyDescent="0.25">
      <c r="D56" s="19">
        <v>3.271829459508631</v>
      </c>
      <c r="E56" s="12" t="s">
        <v>115</v>
      </c>
      <c r="F56" s="5"/>
    </row>
    <row r="57" spans="4:6" x14ac:dyDescent="0.25">
      <c r="D57" s="19">
        <v>3.9883987738838367</v>
      </c>
      <c r="E57" s="12" t="s">
        <v>116</v>
      </c>
      <c r="F57" s="5"/>
    </row>
    <row r="58" spans="4:6" x14ac:dyDescent="0.25">
      <c r="D58" s="19">
        <v>2.3446297356139727</v>
      </c>
      <c r="E58" s="12" t="s">
        <v>108</v>
      </c>
      <c r="F58" s="5"/>
    </row>
    <row r="59" spans="4:6" x14ac:dyDescent="0.25">
      <c r="D59" s="19">
        <v>0.72479104343438361</v>
      </c>
      <c r="E59" s="12" t="s">
        <v>107</v>
      </c>
      <c r="F59" s="5"/>
    </row>
    <row r="60" spans="4:6" x14ac:dyDescent="0.25">
      <c r="D60" s="19">
        <v>1.9045433198342467</v>
      </c>
      <c r="E60" s="12" t="s">
        <v>117</v>
      </c>
      <c r="F60" s="5"/>
    </row>
    <row r="61" spans="4:6" x14ac:dyDescent="0.25">
      <c r="D61" s="19">
        <v>8.9328869954821908</v>
      </c>
      <c r="E61" s="12" t="s">
        <v>130</v>
      </c>
      <c r="F61" s="5"/>
    </row>
    <row r="62" spans="4:6" x14ac:dyDescent="0.25">
      <c r="D62" s="19">
        <v>0.14230914508731501</v>
      </c>
      <c r="E62" s="12" t="s">
        <v>120</v>
      </c>
      <c r="F62" s="5"/>
    </row>
    <row r="63" spans="4:6" x14ac:dyDescent="0.25">
      <c r="D63" s="6">
        <f>SUM(D48:D62)</f>
        <v>103.86824465932297</v>
      </c>
      <c r="E63" s="2" t="s">
        <v>5</v>
      </c>
      <c r="F63" s="9" t="s">
        <v>104</v>
      </c>
    </row>
    <row r="64" spans="4:6" x14ac:dyDescent="0.25">
      <c r="D64" s="6">
        <f>D63+D44+D32</f>
        <v>355.48096007862961</v>
      </c>
      <c r="E64" s="2" t="s">
        <v>5</v>
      </c>
      <c r="F64" s="2" t="s">
        <v>88</v>
      </c>
    </row>
    <row r="65" spans="4:6" x14ac:dyDescent="0.25">
      <c r="D65" s="6">
        <f>'נספח 1 '!O47</f>
        <v>188960</v>
      </c>
      <c r="E65" s="2" t="s">
        <v>5</v>
      </c>
      <c r="F65" s="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מצרפי נספח 2</vt:lpstr>
      <vt:lpstr>מצרפי 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2021-05-11T13:26:40Z</dcterms:created>
  <dcterms:modified xsi:type="dcterms:W3CDTF">2024-03-13T06:36:47Z</dcterms:modified>
</cp:coreProperties>
</file>